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sal\Desktop\"/>
    </mc:Choice>
  </mc:AlternateContent>
  <xr:revisionPtr revIDLastSave="0" documentId="8_{B6C65BA5-C20A-4E3E-9CCF-C17721FEEB1C}" xr6:coauthVersionLast="45" xr6:coauthVersionMax="45" xr10:uidLastSave="{00000000-0000-0000-0000-000000000000}"/>
  <bookViews>
    <workbookView xWindow="-120" yWindow="-120" windowWidth="29040" windowHeight="15840" xr2:uid="{D6125450-516D-4A13-A4AB-2109E9447588}"/>
  </bookViews>
  <sheets>
    <sheet name="PMI" sheetId="4" r:id="rId1"/>
    <sheet name="AGL COMUNAL" sheetId="6" r:id="rId2"/>
    <sheet name="AGL SALUDABLEMENTE" sheetId="7" r:id="rId3"/>
    <sheet name="AGL- SEGURIDAD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8" l="1"/>
  <c r="D13" i="7"/>
  <c r="G10" i="6"/>
  <c r="E19" i="6" s="1"/>
  <c r="G9" i="6"/>
  <c r="E18" i="6" s="1"/>
  <c r="G8" i="6"/>
  <c r="E16" i="6" s="1"/>
  <c r="G6" i="6"/>
  <c r="E14" i="6" s="1"/>
  <c r="C29" i="4"/>
  <c r="F19" i="4"/>
  <c r="F12" i="4"/>
  <c r="F6" i="4"/>
  <c r="E21" i="6" l="1"/>
  <c r="F11" i="6"/>
  <c r="E21" i="4"/>
</calcChain>
</file>

<file path=xl/sharedStrings.xml><?xml version="1.0" encoding="utf-8"?>
<sst xmlns="http://schemas.openxmlformats.org/spreadsheetml/2006/main" count="118" uniqueCount="90">
  <si>
    <t>ESTABLECIMIENTO</t>
  </si>
  <si>
    <t>IQUIQUE</t>
  </si>
  <si>
    <t xml:space="preserve">CESFAM Cirujano Videla </t>
  </si>
  <si>
    <t xml:space="preserve">Mantención box Gineco- obstetricia </t>
  </si>
  <si>
    <t>ALTO  HOSPICIO</t>
  </si>
  <si>
    <t>CECOF El Boro</t>
  </si>
  <si>
    <t>Mejoramiento del box Ginecológico.</t>
  </si>
  <si>
    <t>CESFAM Dr. Héctor Reyno</t>
  </si>
  <si>
    <t>Mejoramiento box atención ginecológica.</t>
  </si>
  <si>
    <t>CAMIÑA</t>
  </si>
  <si>
    <t>CGR Camiña</t>
  </si>
  <si>
    <t>HUARA</t>
  </si>
  <si>
    <t>CESFAM Dr. Amador Neghme</t>
  </si>
  <si>
    <t>POZO ALMONTE</t>
  </si>
  <si>
    <t>CESFAM Pozo Almonte</t>
  </si>
  <si>
    <t>Reparación pared REAS</t>
  </si>
  <si>
    <t>Reparación duchas y camarín D-V</t>
  </si>
  <si>
    <t>Reparación pared (grietas) sala IRA Y ERA.</t>
  </si>
  <si>
    <t>Mej. Luminarias  U, Cx menor y box TBC.</t>
  </si>
  <si>
    <t>COLCHANE</t>
  </si>
  <si>
    <t>CGR Colchane</t>
  </si>
  <si>
    <t>Mejoramiento CRG Colchane</t>
  </si>
  <si>
    <t xml:space="preserve">Total </t>
  </si>
  <si>
    <t>Iquique</t>
  </si>
  <si>
    <t>Alto Hospicio</t>
  </si>
  <si>
    <t>Camiña</t>
  </si>
  <si>
    <t>Huara</t>
  </si>
  <si>
    <t>Pozo Almonte</t>
  </si>
  <si>
    <t>Colchane</t>
  </si>
  <si>
    <t>SUBTOTAL</t>
  </si>
  <si>
    <t>Posta Moquella</t>
  </si>
  <si>
    <t>2 Aire acondicionado (zona botiquín y vacunatorio)</t>
  </si>
  <si>
    <t>1 Aire acondicionado ( botiquin  )</t>
  </si>
  <si>
    <t>.</t>
  </si>
  <si>
    <t>TOTAL RECURSOS ENTREGADOS POR MINSAL</t>
  </si>
  <si>
    <t>Construcción Servicios higiénicos, Posta Enquelga</t>
  </si>
  <si>
    <t>Generador, Posta HUAYCA</t>
  </si>
  <si>
    <t>Generador, Posta MAMIÑA</t>
  </si>
  <si>
    <t xml:space="preserve">PSR </t>
  </si>
  <si>
    <t>COMUNAS</t>
  </si>
  <si>
    <t>PSR   Enquelga</t>
  </si>
  <si>
    <t>Habilitación y mejoramiento infraesructura del sisitema de alimentación de recurso hídrico, Posta TARAPACA</t>
  </si>
  <si>
    <t xml:space="preserve">Mejoramiento de 4 salas </t>
  </si>
  <si>
    <t>APOYO A LA GESTION LOCAL</t>
  </si>
  <si>
    <t xml:space="preserve">Componente </t>
  </si>
  <si>
    <t>Calidad, oportunidad y continuidad de la atención</t>
  </si>
  <si>
    <t>CESFAM Videla, Aguirre, Guzman y Sur</t>
  </si>
  <si>
    <t>Mejoramiento bodegas de alimento - PACAM</t>
  </si>
  <si>
    <t>CESFAM Videla, Aguirre, Guzman y Sur
CECOSF Esmeralda</t>
  </si>
  <si>
    <t>Instalación de Paneles Carta derechos y deberes/Panel atención preferencial</t>
  </si>
  <si>
    <t>PSR LA TIRANA
SAPU POZO ALMONTE</t>
  </si>
  <si>
    <t>Fiesta La Tirana</t>
  </si>
  <si>
    <t>PSR  TARAPACA
SAPU HUARA</t>
  </si>
  <si>
    <t>Fiesta San Lorenzo</t>
  </si>
  <si>
    <t>CGR   Camiña</t>
  </si>
  <si>
    <t>Adquisición de generador para CGR Camiña</t>
  </si>
  <si>
    <t>Pica</t>
  </si>
  <si>
    <t xml:space="preserve">Huara </t>
  </si>
  <si>
    <t xml:space="preserve">Camiña </t>
  </si>
  <si>
    <t xml:space="preserve">TOTAL RECURSOS </t>
  </si>
  <si>
    <t>PROGRAMA MANTENIMIENTO DE INFRAESTRUCTURA - 2024</t>
  </si>
  <si>
    <t xml:space="preserve">Comunas </t>
  </si>
  <si>
    <t>Montos</t>
  </si>
  <si>
    <t xml:space="preserve">Pozo Almonte </t>
  </si>
  <si>
    <t xml:space="preserve">TOTAL </t>
  </si>
  <si>
    <t xml:space="preserve">  AGL - SALUDABLEMENTE 2024
</t>
  </si>
  <si>
    <t>Establecimientos</t>
  </si>
  <si>
    <t>Total</t>
  </si>
  <si>
    <t>Cesfam Pozo Almonte
SAR
Posta Mamiña
Posta Tirana
Posta Huayca</t>
  </si>
  <si>
    <t>Cesfam Pica
Posta Matilla</t>
  </si>
  <si>
    <t>Cesfam Huara</t>
  </si>
  <si>
    <t>CGR Camiña
Posta Moquella</t>
  </si>
  <si>
    <t>CGR Colchane
Posta Enquelga
Posta Cariquima</t>
  </si>
  <si>
    <t>TOTAL</t>
  </si>
  <si>
    <t>Cesfam Videla
Cesfam Aguirre
Cesfam Guzman
Cesfam Sur</t>
  </si>
  <si>
    <t>Camara, botón de pánico, focos solares</t>
  </si>
  <si>
    <t xml:space="preserve">Camara, focos solares, puerta de seguridad, </t>
  </si>
  <si>
    <t>Implementos</t>
  </si>
  <si>
    <t>Puerta de seguridad, focos solares</t>
  </si>
  <si>
    <t>Camaras, boton de pánico</t>
  </si>
  <si>
    <t>Focos solares, sirenas, camaras</t>
  </si>
  <si>
    <t xml:space="preserve">levantamiento de rejas (aaceso vehicular)
cambio de luces led, luces de emergencia, puerta acceso (SAPU), entre otros.
</t>
  </si>
  <si>
    <t>actividades</t>
  </si>
  <si>
    <t>2 cursos de bienestar y autocuidado
toldos, banquetas, galbanos, entre otros</t>
  </si>
  <si>
    <t>Capacitación a 150 funcionarios en técnicas y estrategias de autocuidado y salud mental</t>
  </si>
  <si>
    <t xml:space="preserve">Capacitar a los funiconarios de salud con respecto a Ley Karin </t>
  </si>
  <si>
    <t>Capacitación a los funcionarios en en Buen trato, inteligencia emocional</t>
  </si>
  <si>
    <t>Capacitación "Primera ayuda psicológica" PAP</t>
  </si>
  <si>
    <t>Capacitación en Buen trato e inteligencia emocional</t>
  </si>
  <si>
    <t>Curso de habilidades para el trabajo en equipo y Liderazgo y gestión en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</si>
</sst>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\-#,##0"/>
    <numFmt numFmtId="165" formatCode="_ &quot;$&quot;* #,##0_ ;_ &quot;$&quot;* \-#,##0_ ;_ &quot;$&quot;* &quot;-&quot;_ ;_ @_ "/>
    <numFmt numFmtId="166" formatCode="_ * #,##0_ ;_ * \-#,##0_ ;_ * &quot;-&quot;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ptos Narrow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ptos Narrow"/>
      <family val="2"/>
    </font>
    <font>
      <b/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FD8683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95DCF7"/>
      </patternFill>
    </fill>
    <fill>
      <patternFill patternType="solid">
        <fgColor rgb="FFFFCCCC"/>
        <bgColor rgb="FF66CCFF"/>
      </patternFill>
    </fill>
    <fill>
      <patternFill patternType="solid">
        <fgColor rgb="FFFEECFB"/>
        <bgColor rgb="FFF1A983"/>
      </patternFill>
    </fill>
    <fill>
      <patternFill patternType="solid">
        <fgColor rgb="FFFEECFB"/>
        <bgColor indexed="64"/>
      </patternFill>
    </fill>
    <fill>
      <patternFill patternType="solid">
        <fgColor theme="7" tint="0.79998168889431442"/>
        <bgColor rgb="FFFBFED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EF1"/>
        <bgColor indexed="64"/>
      </patternFill>
    </fill>
    <fill>
      <patternFill patternType="solid">
        <fgColor theme="7" tint="0.59999389629810485"/>
        <bgColor rgb="FF8ED873"/>
      </patternFill>
    </fill>
    <fill>
      <patternFill patternType="solid">
        <fgColor theme="5" tint="0.59999389629810485"/>
        <bgColor rgb="FFE49EDD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rgb="FFE8E8E8"/>
      </patternFill>
    </fill>
    <fill>
      <patternFill patternType="solid">
        <fgColor rgb="FF99CCFF"/>
        <bgColor rgb="FFFF5050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F1A983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rgb="FFF6C3FF"/>
        <bgColor rgb="FFE8E8E8"/>
      </patternFill>
    </fill>
    <fill>
      <patternFill patternType="solid">
        <fgColor rgb="FFF6C3FF"/>
        <bgColor rgb="FFFF5050"/>
      </patternFill>
    </fill>
    <fill>
      <patternFill patternType="solid">
        <fgColor rgb="FFC5D3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30">
    <xf numFmtId="0" fontId="0" fillId="0" borderId="0" xfId="0"/>
    <xf numFmtId="165" fontId="2" fillId="6" borderId="1" xfId="0" applyNumberFormat="1" applyFont="1" applyFill="1" applyBorder="1" applyAlignment="1">
      <alignment vertical="center"/>
    </xf>
    <xf numFmtId="166" fontId="2" fillId="3" borderId="1" xfId="1" applyFont="1" applyFill="1" applyBorder="1" applyAlignment="1">
      <alignment horizontal="center" vertical="center"/>
    </xf>
    <xf numFmtId="0" fontId="5" fillId="0" borderId="0" xfId="0" applyFont="1"/>
    <xf numFmtId="165" fontId="7" fillId="0" borderId="0" xfId="0" applyNumberFormat="1" applyFont="1"/>
    <xf numFmtId="164" fontId="5" fillId="0" borderId="0" xfId="0" applyNumberFormat="1" applyFont="1"/>
    <xf numFmtId="0" fontId="5" fillId="8" borderId="1" xfId="0" applyFont="1" applyFill="1" applyBorder="1"/>
    <xf numFmtId="165" fontId="2" fillId="7" borderId="1" xfId="0" applyNumberFormat="1" applyFont="1" applyFill="1" applyBorder="1" applyAlignment="1">
      <alignment vertical="center"/>
    </xf>
    <xf numFmtId="165" fontId="2" fillId="9" borderId="1" xfId="0" applyNumberFormat="1" applyFont="1" applyFill="1" applyBorder="1" applyAlignment="1">
      <alignment horizontal="center" vertical="center"/>
    </xf>
    <xf numFmtId="165" fontId="5" fillId="10" borderId="1" xfId="0" applyNumberFormat="1" applyFont="1" applyFill="1" applyBorder="1" applyAlignment="1">
      <alignment horizontal="center" vertical="center"/>
    </xf>
    <xf numFmtId="166" fontId="5" fillId="8" borderId="1" xfId="1" applyFont="1" applyFill="1" applyBorder="1"/>
    <xf numFmtId="166" fontId="5" fillId="8" borderId="1" xfId="1" applyFont="1" applyFill="1" applyBorder="1" applyAlignment="1">
      <alignment horizontal="right" vertical="center"/>
    </xf>
    <xf numFmtId="0" fontId="4" fillId="13" borderId="0" xfId="0" applyFont="1" applyFill="1" applyAlignment="1">
      <alignment horizontal="right" vertical="center"/>
    </xf>
    <xf numFmtId="165" fontId="4" fillId="13" borderId="0" xfId="0" applyNumberFormat="1" applyFont="1" applyFill="1" applyAlignment="1">
      <alignment horizontal="center" vertical="center"/>
    </xf>
    <xf numFmtId="0" fontId="0" fillId="13" borderId="0" xfId="0" applyFill="1"/>
    <xf numFmtId="0" fontId="2" fillId="6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165" fontId="2" fillId="15" borderId="1" xfId="0" applyNumberFormat="1" applyFont="1" applyFill="1" applyBorder="1"/>
    <xf numFmtId="164" fontId="5" fillId="17" borderId="1" xfId="0" applyNumberFormat="1" applyFont="1" applyFill="1" applyBorder="1"/>
    <xf numFmtId="0" fontId="2" fillId="7" borderId="1" xfId="0" applyFont="1" applyFill="1" applyBorder="1" applyAlignment="1">
      <alignment horizontal="justify"/>
    </xf>
    <xf numFmtId="0" fontId="5" fillId="8" borderId="1" xfId="0" applyFont="1" applyFill="1" applyBorder="1" applyAlignment="1">
      <alignment horizontal="justify"/>
    </xf>
    <xf numFmtId="0" fontId="2" fillId="6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top" wrapText="1"/>
    </xf>
    <xf numFmtId="0" fontId="2" fillId="9" borderId="1" xfId="0" applyFont="1" applyFill="1" applyBorder="1" applyAlignment="1">
      <alignment horizontal="justify" vertical="top" wrapText="1"/>
    </xf>
    <xf numFmtId="0" fontId="2" fillId="16" borderId="1" xfId="0" applyFont="1" applyFill="1" applyBorder="1" applyAlignment="1">
      <alignment horizontal="justify" vertical="center"/>
    </xf>
    <xf numFmtId="0" fontId="5" fillId="17" borderId="1" xfId="0" applyFont="1" applyFill="1" applyBorder="1" applyAlignment="1">
      <alignment horizontal="justify"/>
    </xf>
    <xf numFmtId="0" fontId="2" fillId="15" borderId="1" xfId="0" applyFont="1" applyFill="1" applyBorder="1" applyAlignment="1">
      <alignment horizontal="justify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2" fillId="22" borderId="9" xfId="0" applyFont="1" applyFill="1" applyBorder="1" applyAlignment="1">
      <alignment vertical="center" wrapText="1"/>
    </xf>
    <xf numFmtId="0" fontId="2" fillId="22" borderId="10" xfId="0" applyFont="1" applyFill="1" applyBorder="1" applyAlignment="1">
      <alignment vertical="center" wrapText="1"/>
    </xf>
    <xf numFmtId="165" fontId="2" fillId="22" borderId="10" xfId="0" applyNumberFormat="1" applyFont="1" applyFill="1" applyBorder="1" applyAlignment="1">
      <alignment vertical="center"/>
    </xf>
    <xf numFmtId="0" fontId="6" fillId="21" borderId="2" xfId="0" applyFont="1" applyFill="1" applyBorder="1" applyAlignment="1">
      <alignment wrapText="1"/>
    </xf>
    <xf numFmtId="0" fontId="5" fillId="21" borderId="11" xfId="0" applyFont="1" applyFill="1" applyBorder="1" applyAlignment="1">
      <alignment wrapText="1"/>
    </xf>
    <xf numFmtId="165" fontId="2" fillId="22" borderId="1" xfId="0" applyNumberFormat="1" applyFont="1" applyFill="1" applyBorder="1" applyAlignment="1">
      <alignment vertical="center"/>
    </xf>
    <xf numFmtId="0" fontId="9" fillId="21" borderId="6" xfId="0" applyFont="1" applyFill="1" applyBorder="1" applyAlignment="1">
      <alignment horizontal="left" vertical="center" wrapText="1"/>
    </xf>
    <xf numFmtId="0" fontId="6" fillId="21" borderId="1" xfId="0" applyFont="1" applyFill="1" applyBorder="1" applyAlignment="1">
      <alignment wrapText="1"/>
    </xf>
    <xf numFmtId="0" fontId="5" fillId="21" borderId="1" xfId="0" applyFont="1" applyFill="1" applyBorder="1" applyAlignment="1">
      <alignment wrapText="1"/>
    </xf>
    <xf numFmtId="165" fontId="5" fillId="21" borderId="1" xfId="0" applyNumberFormat="1" applyFont="1" applyFill="1" applyBorder="1" applyAlignment="1">
      <alignment vertical="center"/>
    </xf>
    <xf numFmtId="0" fontId="9" fillId="21" borderId="8" xfId="0" applyFont="1" applyFill="1" applyBorder="1" applyAlignment="1">
      <alignment horizontal="left" vertical="center" wrapText="1"/>
    </xf>
    <xf numFmtId="0" fontId="6" fillId="21" borderId="2" xfId="0" applyFont="1" applyFill="1" applyBorder="1"/>
    <xf numFmtId="0" fontId="5" fillId="21" borderId="10" xfId="0" applyFont="1" applyFill="1" applyBorder="1" applyAlignment="1">
      <alignment wrapText="1"/>
    </xf>
    <xf numFmtId="0" fontId="4" fillId="13" borderId="0" xfId="0" applyFont="1" applyFill="1" applyAlignment="1">
      <alignment horizontal="center"/>
    </xf>
    <xf numFmtId="165" fontId="4" fillId="13" borderId="0" xfId="0" applyNumberFormat="1" applyFont="1" applyFill="1" applyAlignment="1">
      <alignment horizontal="center"/>
    </xf>
    <xf numFmtId="166" fontId="5" fillId="0" borderId="0" xfId="1" applyFont="1"/>
    <xf numFmtId="0" fontId="5" fillId="10" borderId="1" xfId="0" applyFont="1" applyFill="1" applyBorder="1"/>
    <xf numFmtId="166" fontId="5" fillId="10" borderId="1" xfId="1" applyFont="1" applyFill="1" applyBorder="1"/>
    <xf numFmtId="166" fontId="5" fillId="10" borderId="1" xfId="1" applyFont="1" applyFill="1" applyBorder="1" applyAlignment="1">
      <alignment horizontal="right" vertical="center"/>
    </xf>
    <xf numFmtId="0" fontId="5" fillId="10" borderId="5" xfId="0" applyFont="1" applyFill="1" applyBorder="1"/>
    <xf numFmtId="166" fontId="5" fillId="10" borderId="6" xfId="1" applyFont="1" applyFill="1" applyBorder="1" applyAlignment="1">
      <alignment horizontal="right" vertical="center"/>
    </xf>
    <xf numFmtId="166" fontId="5" fillId="23" borderId="5" xfId="1" applyFont="1" applyFill="1" applyBorder="1" applyAlignment="1"/>
    <xf numFmtId="166" fontId="5" fillId="23" borderId="6" xfId="1" applyFont="1" applyFill="1" applyBorder="1" applyAlignment="1"/>
    <xf numFmtId="0" fontId="3" fillId="24" borderId="10" xfId="0" applyFont="1" applyFill="1" applyBorder="1"/>
    <xf numFmtId="0" fontId="3" fillId="25" borderId="10" xfId="0" applyFont="1" applyFill="1" applyBorder="1" applyAlignment="1">
      <alignment horizontal="left"/>
    </xf>
    <xf numFmtId="0" fontId="3" fillId="26" borderId="10" xfId="0" applyFont="1" applyFill="1" applyBorder="1" applyAlignment="1">
      <alignment horizontal="center"/>
    </xf>
    <xf numFmtId="0" fontId="4" fillId="24" borderId="10" xfId="0" applyFont="1" applyFill="1" applyBorder="1" applyAlignment="1">
      <alignment horizontal="center"/>
    </xf>
    <xf numFmtId="0" fontId="8" fillId="27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left" vertical="center"/>
    </xf>
    <xf numFmtId="0" fontId="0" fillId="18" borderId="1" xfId="0" applyFont="1" applyFill="1" applyBorder="1" applyAlignment="1">
      <alignment horizontal="left" vertical="center" wrapText="1"/>
    </xf>
    <xf numFmtId="166" fontId="1" fillId="18" borderId="1" xfId="1" applyFont="1" applyFill="1" applyBorder="1" applyAlignment="1">
      <alignment horizontal="center" vertical="center"/>
    </xf>
    <xf numFmtId="0" fontId="0" fillId="18" borderId="1" xfId="0" applyFill="1" applyBorder="1" applyAlignment="1">
      <alignment horizontal="left" vertical="center"/>
    </xf>
    <xf numFmtId="0" fontId="0" fillId="18" borderId="1" xfId="0" applyFill="1" applyBorder="1" applyAlignment="1">
      <alignment wrapText="1"/>
    </xf>
    <xf numFmtId="0" fontId="0" fillId="18" borderId="1" xfId="0" applyFill="1" applyBorder="1" applyAlignment="1">
      <alignment horizontal="center" vertical="center" wrapText="1"/>
    </xf>
    <xf numFmtId="166" fontId="0" fillId="18" borderId="1" xfId="1" applyFont="1" applyFill="1" applyBorder="1"/>
    <xf numFmtId="0" fontId="0" fillId="18" borderId="1" xfId="0" applyFill="1" applyBorder="1" applyAlignment="1">
      <alignment vertical="center" wrapText="1"/>
    </xf>
    <xf numFmtId="0" fontId="0" fillId="18" borderId="1" xfId="0" applyFill="1" applyBorder="1" applyAlignment="1">
      <alignment vertical="center"/>
    </xf>
    <xf numFmtId="0" fontId="8" fillId="27" borderId="1" xfId="0" applyFont="1" applyFill="1" applyBorder="1" applyAlignment="1">
      <alignment horizontal="center" wrapText="1"/>
    </xf>
    <xf numFmtId="166" fontId="8" fillId="27" borderId="1" xfId="1" applyFont="1" applyFill="1" applyBorder="1"/>
    <xf numFmtId="0" fontId="0" fillId="21" borderId="1" xfId="0" applyFill="1" applyBorder="1" applyAlignment="1">
      <alignment vertical="center"/>
    </xf>
    <xf numFmtId="0" fontId="0" fillId="21" borderId="1" xfId="0" applyFill="1" applyBorder="1" applyAlignment="1">
      <alignment horizontal="justify" vertical="justify" wrapText="1"/>
    </xf>
    <xf numFmtId="166" fontId="0" fillId="21" borderId="1" xfId="1" applyFont="1" applyFill="1" applyBorder="1"/>
    <xf numFmtId="0" fontId="0" fillId="21" borderId="1" xfId="0" applyFill="1" applyBorder="1"/>
    <xf numFmtId="0" fontId="0" fillId="21" borderId="1" xfId="0" applyFill="1" applyBorder="1" applyAlignment="1">
      <alignment horizontal="justify" vertical="justify"/>
    </xf>
    <xf numFmtId="0" fontId="8" fillId="18" borderId="1" xfId="0" applyFont="1" applyFill="1" applyBorder="1" applyAlignment="1">
      <alignment horizontal="center" vertical="center"/>
    </xf>
    <xf numFmtId="166" fontId="8" fillId="18" borderId="1" xfId="1" applyFont="1" applyFill="1" applyBorder="1" applyAlignment="1">
      <alignment horizontal="center" vertical="center"/>
    </xf>
    <xf numFmtId="0" fontId="8" fillId="18" borderId="5" xfId="0" applyFont="1" applyFill="1" applyBorder="1" applyAlignment="1">
      <alignment horizontal="center"/>
    </xf>
    <xf numFmtId="166" fontId="8" fillId="18" borderId="1" xfId="1" applyFont="1" applyFill="1" applyBorder="1"/>
    <xf numFmtId="0" fontId="10" fillId="24" borderId="13" xfId="0" applyFont="1" applyFill="1" applyBorder="1" applyAlignment="1">
      <alignment horizontal="center" vertical="center"/>
    </xf>
    <xf numFmtId="0" fontId="5" fillId="24" borderId="14" xfId="0" applyFont="1" applyFill="1" applyBorder="1" applyAlignment="1">
      <alignment horizontal="center" vertical="center"/>
    </xf>
    <xf numFmtId="0" fontId="5" fillId="24" borderId="4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0" fontId="5" fillId="24" borderId="3" xfId="0" applyFont="1" applyFill="1" applyBorder="1" applyAlignment="1">
      <alignment horizontal="center" vertical="center"/>
    </xf>
    <xf numFmtId="166" fontId="5" fillId="2" borderId="1" xfId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wrapText="1"/>
    </xf>
    <xf numFmtId="165" fontId="2" fillId="16" borderId="1" xfId="0" applyNumberFormat="1" applyFont="1" applyFill="1" applyBorder="1" applyAlignment="1">
      <alignment horizontal="center" vertical="center"/>
    </xf>
    <xf numFmtId="0" fontId="6" fillId="17" borderId="1" xfId="0" applyFont="1" applyFill="1" applyBorder="1"/>
    <xf numFmtId="165" fontId="5" fillId="8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vertical="center"/>
    </xf>
    <xf numFmtId="165" fontId="5" fillId="11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6" fillId="8" borderId="1" xfId="0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3" fillId="16" borderId="1" xfId="0" applyFont="1" applyFill="1" applyBorder="1" applyAlignment="1">
      <alignment horizontal="left" vertical="center" wrapText="1"/>
    </xf>
    <xf numFmtId="0" fontId="6" fillId="17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top"/>
    </xf>
    <xf numFmtId="165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right" vertical="center"/>
    </xf>
    <xf numFmtId="166" fontId="4" fillId="14" borderId="5" xfId="1" applyFont="1" applyFill="1" applyBorder="1" applyAlignment="1">
      <alignment horizontal="center"/>
    </xf>
    <xf numFmtId="166" fontId="4" fillId="14" borderId="6" xfId="1" applyFont="1" applyFill="1" applyBorder="1" applyAlignment="1">
      <alignment horizontal="center"/>
    </xf>
    <xf numFmtId="165" fontId="5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left" vertical="center"/>
    </xf>
    <xf numFmtId="0" fontId="6" fillId="17" borderId="1" xfId="0" applyFont="1" applyFill="1" applyBorder="1" applyAlignment="1">
      <alignment horizontal="left" vertical="center"/>
    </xf>
    <xf numFmtId="0" fontId="5" fillId="21" borderId="7" xfId="0" applyFont="1" applyFill="1" applyBorder="1" applyAlignment="1">
      <alignment horizontal="justify" vertical="center" wrapText="1"/>
    </xf>
    <xf numFmtId="0" fontId="5" fillId="21" borderId="10" xfId="0" applyFont="1" applyFill="1" applyBorder="1" applyAlignment="1">
      <alignment horizontal="justify" vertical="center" wrapText="1"/>
    </xf>
    <xf numFmtId="0" fontId="3" fillId="22" borderId="8" xfId="0" applyFont="1" applyFill="1" applyBorder="1" applyAlignment="1">
      <alignment horizontal="left" vertical="center" wrapText="1"/>
    </xf>
    <xf numFmtId="0" fontId="6" fillId="21" borderId="8" xfId="0" applyFont="1" applyFill="1" applyBorder="1" applyAlignment="1">
      <alignment horizontal="left" vertical="center" wrapText="1"/>
    </xf>
    <xf numFmtId="165" fontId="5" fillId="21" borderId="7" xfId="0" applyNumberFormat="1" applyFont="1" applyFill="1" applyBorder="1" applyAlignment="1">
      <alignment horizontal="center" vertical="center"/>
    </xf>
    <xf numFmtId="165" fontId="5" fillId="21" borderId="10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right" vertical="center"/>
    </xf>
    <xf numFmtId="165" fontId="4" fillId="18" borderId="1" xfId="0" applyNumberFormat="1" applyFont="1" applyFill="1" applyBorder="1" applyAlignment="1">
      <alignment horizontal="center" vertical="center"/>
    </xf>
    <xf numFmtId="0" fontId="8" fillId="18" borderId="17" xfId="0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 wrapText="1"/>
    </xf>
    <xf numFmtId="0" fontId="8" fillId="18" borderId="18" xfId="0" applyFont="1" applyFill="1" applyBorder="1" applyAlignment="1">
      <alignment horizontal="center" vertical="center" wrapText="1"/>
    </xf>
    <xf numFmtId="0" fontId="8" fillId="18" borderId="19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 wrapText="1"/>
    </xf>
    <xf numFmtId="0" fontId="8" fillId="27" borderId="1" xfId="0" applyFont="1" applyFill="1" applyBorder="1" applyAlignment="1">
      <alignment horizont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99CCFF"/>
      <color rgb="FFCCFFFF"/>
      <color rgb="FFCCFF99"/>
      <color rgb="FFFABEF1"/>
      <color rgb="FFF9B3EF"/>
      <color rgb="FFFF99FF"/>
      <color rgb="FFFEECFB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826B4-8C02-4D56-89C3-447E0CC4D771}">
  <dimension ref="B2:F30"/>
  <sheetViews>
    <sheetView tabSelected="1" workbookViewId="0">
      <selection activeCell="H12" sqref="H12"/>
    </sheetView>
  </sheetViews>
  <sheetFormatPr baseColWidth="10" defaultRowHeight="15"/>
  <cols>
    <col min="2" max="2" width="15" style="3" customWidth="1"/>
    <col min="3" max="3" width="30.7109375" style="3" customWidth="1"/>
    <col min="4" max="4" width="47.7109375" style="3" customWidth="1"/>
    <col min="5" max="5" width="21.28515625" style="3" customWidth="1"/>
    <col min="6" max="6" width="18.85546875" style="3" customWidth="1"/>
  </cols>
  <sheetData>
    <row r="2" spans="2:6" ht="15.75" thickBot="1"/>
    <row r="3" spans="2:6">
      <c r="B3" s="84" t="s">
        <v>60</v>
      </c>
      <c r="C3" s="85"/>
      <c r="D3" s="85"/>
      <c r="E3" s="85"/>
      <c r="F3" s="86"/>
    </row>
    <row r="4" spans="2:6" ht="15.75" thickBot="1">
      <c r="B4" s="87"/>
      <c r="C4" s="88"/>
      <c r="D4" s="88"/>
      <c r="E4" s="88"/>
      <c r="F4" s="89"/>
    </row>
    <row r="5" spans="2:6" ht="22.5" customHeight="1">
      <c r="B5" s="59" t="s">
        <v>39</v>
      </c>
      <c r="C5" s="60" t="s">
        <v>0</v>
      </c>
      <c r="D5" s="61" t="s">
        <v>44</v>
      </c>
      <c r="E5" s="62" t="s">
        <v>29</v>
      </c>
      <c r="F5" s="62" t="s">
        <v>22</v>
      </c>
    </row>
    <row r="6" spans="2:6" ht="21" customHeight="1">
      <c r="B6" s="99" t="s">
        <v>1</v>
      </c>
      <c r="C6" s="101" t="s">
        <v>2</v>
      </c>
      <c r="D6" s="23" t="s">
        <v>3</v>
      </c>
      <c r="E6" s="7">
        <v>18662235</v>
      </c>
      <c r="F6" s="95">
        <f>E6+E7</f>
        <v>49276182</v>
      </c>
    </row>
    <row r="7" spans="2:6" ht="25.5" customHeight="1">
      <c r="B7" s="100"/>
      <c r="C7" s="102"/>
      <c r="D7" s="24" t="s">
        <v>42</v>
      </c>
      <c r="E7" s="7">
        <v>30613947</v>
      </c>
      <c r="F7" s="95"/>
    </row>
    <row r="8" spans="2:6" ht="25.5" customHeight="1">
      <c r="B8" s="103" t="s">
        <v>4</v>
      </c>
      <c r="C8" s="15" t="s">
        <v>5</v>
      </c>
      <c r="D8" s="25" t="s">
        <v>6</v>
      </c>
      <c r="E8" s="1">
        <v>13264746</v>
      </c>
      <c r="F8" s="96">
        <v>31471449</v>
      </c>
    </row>
    <row r="9" spans="2:6" ht="21" customHeight="1">
      <c r="B9" s="104"/>
      <c r="C9" s="16" t="s">
        <v>7</v>
      </c>
      <c r="D9" s="25" t="s">
        <v>8</v>
      </c>
      <c r="E9" s="1">
        <v>18206703</v>
      </c>
      <c r="F9" s="96"/>
    </row>
    <row r="10" spans="2:6" ht="24" customHeight="1">
      <c r="B10" s="98" t="s">
        <v>9</v>
      </c>
      <c r="C10" s="17" t="s">
        <v>10</v>
      </c>
      <c r="D10" s="26" t="s">
        <v>31</v>
      </c>
      <c r="E10" s="2">
        <v>639980</v>
      </c>
      <c r="F10" s="90">
        <v>1041696</v>
      </c>
    </row>
    <row r="11" spans="2:6" ht="31.5" customHeight="1">
      <c r="B11" s="98"/>
      <c r="C11" s="17" t="s">
        <v>30</v>
      </c>
      <c r="D11" s="26" t="s">
        <v>32</v>
      </c>
      <c r="E11" s="2">
        <v>401716</v>
      </c>
      <c r="F11" s="90"/>
    </row>
    <row r="12" spans="2:6" ht="51.75" customHeight="1">
      <c r="B12" s="18" t="s">
        <v>11</v>
      </c>
      <c r="C12" s="19" t="s">
        <v>12</v>
      </c>
      <c r="D12" s="27" t="s">
        <v>41</v>
      </c>
      <c r="E12" s="8">
        <v>13861763</v>
      </c>
      <c r="F12" s="9">
        <f>E12</f>
        <v>13861763</v>
      </c>
    </row>
    <row r="13" spans="2:6">
      <c r="B13" s="105" t="s">
        <v>13</v>
      </c>
      <c r="C13" s="113" t="s">
        <v>14</v>
      </c>
      <c r="D13" s="28" t="s">
        <v>15</v>
      </c>
      <c r="E13" s="93">
        <v>8984500</v>
      </c>
      <c r="F13" s="112">
        <v>28606058</v>
      </c>
    </row>
    <row r="14" spans="2:6">
      <c r="B14" s="106"/>
      <c r="C14" s="114"/>
      <c r="D14" s="28" t="s">
        <v>16</v>
      </c>
      <c r="E14" s="94"/>
      <c r="F14" s="112"/>
    </row>
    <row r="15" spans="2:6">
      <c r="B15" s="106"/>
      <c r="C15" s="114"/>
      <c r="D15" s="28" t="s">
        <v>17</v>
      </c>
      <c r="E15" s="94"/>
      <c r="F15" s="112"/>
    </row>
    <row r="16" spans="2:6">
      <c r="B16" s="106"/>
      <c r="C16" s="114"/>
      <c r="D16" s="28" t="s">
        <v>18</v>
      </c>
      <c r="E16" s="94"/>
      <c r="F16" s="112"/>
    </row>
    <row r="17" spans="2:6">
      <c r="B17" s="106"/>
      <c r="C17" s="107" t="s">
        <v>38</v>
      </c>
      <c r="D17" s="29" t="s">
        <v>36</v>
      </c>
      <c r="E17" s="22">
        <v>9949750</v>
      </c>
      <c r="F17" s="112"/>
    </row>
    <row r="18" spans="2:6">
      <c r="B18" s="106"/>
      <c r="C18" s="94"/>
      <c r="D18" s="29" t="s">
        <v>37</v>
      </c>
      <c r="E18" s="22">
        <v>9671808</v>
      </c>
      <c r="F18" s="112"/>
    </row>
    <row r="19" spans="2:6" ht="22.5" customHeight="1">
      <c r="B19" s="91" t="s">
        <v>19</v>
      </c>
      <c r="C19" s="20" t="s">
        <v>20</v>
      </c>
      <c r="D19" s="30" t="s">
        <v>21</v>
      </c>
      <c r="E19" s="21">
        <v>25540446</v>
      </c>
      <c r="F19" s="97">
        <f>E19+E20</f>
        <v>76397895</v>
      </c>
    </row>
    <row r="20" spans="2:6" ht="32.25" customHeight="1">
      <c r="B20" s="92"/>
      <c r="C20" s="20" t="s">
        <v>40</v>
      </c>
      <c r="D20" s="30" t="s">
        <v>35</v>
      </c>
      <c r="E20" s="21">
        <v>50857449</v>
      </c>
      <c r="F20" s="97"/>
    </row>
    <row r="21" spans="2:6" ht="30" customHeight="1">
      <c r="B21" s="109" t="s">
        <v>34</v>
      </c>
      <c r="C21" s="109"/>
      <c r="D21" s="109"/>
      <c r="E21" s="108">
        <f>SUM(F6:F20)</f>
        <v>200655043</v>
      </c>
      <c r="F21" s="108"/>
    </row>
    <row r="22" spans="2:6" s="14" customFormat="1" ht="13.5" customHeight="1">
      <c r="B22" s="12"/>
      <c r="C22" s="12"/>
      <c r="D22" s="12"/>
      <c r="E22" s="13"/>
      <c r="F22" s="13"/>
    </row>
    <row r="23" spans="2:6">
      <c r="C23" s="6" t="s">
        <v>23</v>
      </c>
      <c r="D23" s="10">
        <v>49276182</v>
      </c>
      <c r="F23" s="4"/>
    </row>
    <row r="24" spans="2:6">
      <c r="C24" s="6" t="s">
        <v>24</v>
      </c>
      <c r="D24" s="10">
        <v>31471449</v>
      </c>
    </row>
    <row r="25" spans="2:6">
      <c r="C25" s="6" t="s">
        <v>25</v>
      </c>
      <c r="D25" s="10">
        <v>1041696</v>
      </c>
    </row>
    <row r="26" spans="2:6">
      <c r="C26" s="6" t="s">
        <v>26</v>
      </c>
      <c r="D26" s="10">
        <v>13861763</v>
      </c>
    </row>
    <row r="27" spans="2:6">
      <c r="C27" s="6" t="s">
        <v>27</v>
      </c>
      <c r="D27" s="10">
        <v>28606058</v>
      </c>
      <c r="E27" s="3" t="s">
        <v>33</v>
      </c>
    </row>
    <row r="28" spans="2:6">
      <c r="C28" s="6" t="s">
        <v>28</v>
      </c>
      <c r="D28" s="11">
        <v>77897895</v>
      </c>
    </row>
    <row r="29" spans="2:6">
      <c r="C29" s="110">
        <f>200655043</f>
        <v>200655043</v>
      </c>
      <c r="D29" s="111"/>
    </row>
    <row r="30" spans="2:6">
      <c r="D30" s="5"/>
    </row>
  </sheetData>
  <mergeCells count="18">
    <mergeCell ref="E21:F21"/>
    <mergeCell ref="B21:D21"/>
    <mergeCell ref="C29:D29"/>
    <mergeCell ref="F13:F18"/>
    <mergeCell ref="C13:C16"/>
    <mergeCell ref="B3:F4"/>
    <mergeCell ref="F10:F11"/>
    <mergeCell ref="B19:B20"/>
    <mergeCell ref="E13:E16"/>
    <mergeCell ref="F6:F7"/>
    <mergeCell ref="F8:F9"/>
    <mergeCell ref="F19:F20"/>
    <mergeCell ref="B10:B11"/>
    <mergeCell ref="B6:B7"/>
    <mergeCell ref="C6:C7"/>
    <mergeCell ref="B8:B9"/>
    <mergeCell ref="B13:B18"/>
    <mergeCell ref="C17:C18"/>
  </mergeCells>
  <pageMargins left="0.7" right="0.7" top="0.75" bottom="0.75" header="0.3" footer="0.3"/>
  <pageSetup paperSize="2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A2B6-23B8-4233-91AF-22823D737A1F}">
  <dimension ref="B5:G22"/>
  <sheetViews>
    <sheetView workbookViewId="0">
      <selection activeCell="F17" sqref="F17"/>
    </sheetView>
  </sheetViews>
  <sheetFormatPr baseColWidth="10" defaultRowHeight="15"/>
  <cols>
    <col min="2" max="2" width="18.42578125" customWidth="1"/>
    <col min="3" max="3" width="17.28515625" customWidth="1"/>
    <col min="4" max="4" width="21.28515625" customWidth="1"/>
    <col min="5" max="5" width="19.28515625" customWidth="1"/>
    <col min="6" max="6" width="27.5703125" customWidth="1"/>
    <col min="7" max="7" width="24.140625" customWidth="1"/>
  </cols>
  <sheetData>
    <row r="5" spans="2:7" ht="38.25">
      <c r="B5" s="31" t="s">
        <v>43</v>
      </c>
      <c r="C5" s="32" t="s">
        <v>39</v>
      </c>
      <c r="D5" s="33" t="s">
        <v>0</v>
      </c>
      <c r="E5" s="34" t="s">
        <v>44</v>
      </c>
      <c r="F5" s="35" t="s">
        <v>29</v>
      </c>
      <c r="G5" s="35" t="s">
        <v>22</v>
      </c>
    </row>
    <row r="6" spans="2:7" ht="38.25">
      <c r="B6" s="115" t="s">
        <v>45</v>
      </c>
      <c r="C6" s="117" t="s">
        <v>1</v>
      </c>
      <c r="D6" s="36" t="s">
        <v>46</v>
      </c>
      <c r="E6" s="37" t="s">
        <v>47</v>
      </c>
      <c r="F6" s="38">
        <v>8585793</v>
      </c>
      <c r="G6" s="119">
        <f>+F6+F7</f>
        <v>11275193</v>
      </c>
    </row>
    <row r="7" spans="2:7" ht="51.75">
      <c r="B7" s="115"/>
      <c r="C7" s="118"/>
      <c r="D7" s="39" t="s">
        <v>48</v>
      </c>
      <c r="E7" s="40" t="s">
        <v>49</v>
      </c>
      <c r="F7" s="41">
        <v>2689400</v>
      </c>
      <c r="G7" s="120"/>
    </row>
    <row r="8" spans="2:7" ht="39">
      <c r="B8" s="115"/>
      <c r="C8" s="42" t="s">
        <v>13</v>
      </c>
      <c r="D8" s="43" t="s">
        <v>50</v>
      </c>
      <c r="E8" s="44" t="s">
        <v>51</v>
      </c>
      <c r="F8" s="41">
        <v>82237627</v>
      </c>
      <c r="G8" s="45">
        <f>+F8</f>
        <v>82237627</v>
      </c>
    </row>
    <row r="9" spans="2:7" ht="26.25">
      <c r="B9" s="115"/>
      <c r="C9" s="42" t="s">
        <v>11</v>
      </c>
      <c r="D9" s="43" t="s">
        <v>52</v>
      </c>
      <c r="E9" s="44" t="s">
        <v>53</v>
      </c>
      <c r="F9" s="41">
        <v>38269093</v>
      </c>
      <c r="G9" s="45">
        <f>+F9</f>
        <v>38269093</v>
      </c>
    </row>
    <row r="10" spans="2:7" ht="39">
      <c r="B10" s="116"/>
      <c r="C10" s="46" t="s">
        <v>9</v>
      </c>
      <c r="D10" s="47" t="s">
        <v>54</v>
      </c>
      <c r="E10" s="48" t="s">
        <v>55</v>
      </c>
      <c r="F10" s="41">
        <v>31059000</v>
      </c>
      <c r="G10" s="45">
        <f>+F10</f>
        <v>31059000</v>
      </c>
    </row>
    <row r="11" spans="2:7" ht="25.5" customHeight="1">
      <c r="B11" s="121" t="s">
        <v>34</v>
      </c>
      <c r="C11" s="121"/>
      <c r="D11" s="121"/>
      <c r="E11" s="121"/>
      <c r="F11" s="122">
        <f>SUM(G6:G10)</f>
        <v>162840913</v>
      </c>
      <c r="G11" s="122"/>
    </row>
    <row r="12" spans="2:7">
      <c r="B12" s="49"/>
      <c r="C12" s="49"/>
      <c r="D12" s="49"/>
      <c r="E12" s="49"/>
      <c r="F12" s="50"/>
      <c r="G12" s="50"/>
    </row>
    <row r="13" spans="2:7">
      <c r="B13" s="3"/>
      <c r="C13" s="3"/>
      <c r="D13" s="3"/>
      <c r="E13" s="51"/>
      <c r="F13" s="3"/>
      <c r="G13" s="51"/>
    </row>
    <row r="14" spans="2:7">
      <c r="B14" s="3"/>
      <c r="C14" s="3"/>
      <c r="D14" s="52" t="s">
        <v>23</v>
      </c>
      <c r="E14" s="53">
        <f>+G6</f>
        <v>11275193</v>
      </c>
      <c r="F14" s="3"/>
      <c r="G14" s="4"/>
    </row>
    <row r="15" spans="2:7">
      <c r="B15" s="3"/>
      <c r="C15" s="3"/>
      <c r="D15" s="52" t="s">
        <v>24</v>
      </c>
      <c r="E15" s="53"/>
      <c r="F15" s="3"/>
      <c r="G15" s="3"/>
    </row>
    <row r="16" spans="2:7">
      <c r="B16" s="3"/>
      <c r="C16" s="3"/>
      <c r="D16" s="52" t="s">
        <v>27</v>
      </c>
      <c r="E16" s="53">
        <f>+G8</f>
        <v>82237627</v>
      </c>
      <c r="F16" s="3"/>
      <c r="G16" s="3"/>
    </row>
    <row r="17" spans="2:7">
      <c r="B17" s="3"/>
      <c r="C17" s="3"/>
      <c r="D17" s="52" t="s">
        <v>56</v>
      </c>
      <c r="E17" s="53"/>
      <c r="F17" s="3"/>
      <c r="G17" s="3"/>
    </row>
    <row r="18" spans="2:7">
      <c r="B18" s="3"/>
      <c r="C18" s="3"/>
      <c r="D18" s="52" t="s">
        <v>57</v>
      </c>
      <c r="E18" s="53">
        <f>+G9</f>
        <v>38269093</v>
      </c>
      <c r="F18" s="3" t="s">
        <v>33</v>
      </c>
      <c r="G18" s="3"/>
    </row>
    <row r="19" spans="2:7">
      <c r="B19" s="3"/>
      <c r="C19" s="3"/>
      <c r="D19" s="52" t="s">
        <v>58</v>
      </c>
      <c r="E19" s="54">
        <f>+G10</f>
        <v>31059000</v>
      </c>
      <c r="F19" s="3"/>
      <c r="G19" s="3"/>
    </row>
    <row r="20" spans="2:7">
      <c r="B20" s="3"/>
      <c r="C20" s="3"/>
      <c r="D20" s="55" t="s">
        <v>28</v>
      </c>
      <c r="E20" s="56"/>
      <c r="F20" s="3"/>
      <c r="G20" s="3"/>
    </row>
    <row r="21" spans="2:7">
      <c r="B21" s="3"/>
      <c r="C21" s="3"/>
      <c r="D21" s="57" t="s">
        <v>59</v>
      </c>
      <c r="E21" s="58">
        <f>SUM(E14:E20)</f>
        <v>162840913</v>
      </c>
      <c r="F21" s="3"/>
      <c r="G21" s="3"/>
    </row>
    <row r="22" spans="2:7">
      <c r="C22" s="3"/>
      <c r="D22" s="3"/>
      <c r="E22" s="5"/>
      <c r="F22" s="3"/>
      <c r="G22" s="3"/>
    </row>
  </sheetData>
  <mergeCells count="5">
    <mergeCell ref="B6:B10"/>
    <mergeCell ref="C6:C7"/>
    <mergeCell ref="G6:G7"/>
    <mergeCell ref="B11:E11"/>
    <mergeCell ref="F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4EB9-E34C-4028-A4FA-FBFE9F1E36D5}">
  <dimension ref="B3:D13"/>
  <sheetViews>
    <sheetView workbookViewId="0">
      <selection activeCell="F9" sqref="F9"/>
    </sheetView>
  </sheetViews>
  <sheetFormatPr baseColWidth="10" defaultRowHeight="15"/>
  <cols>
    <col min="2" max="2" width="28.140625" customWidth="1"/>
    <col min="3" max="3" width="33.85546875" customWidth="1"/>
    <col min="4" max="4" width="33.5703125" customWidth="1"/>
  </cols>
  <sheetData>
    <row r="3" spans="2:4">
      <c r="B3" s="123" t="s">
        <v>65</v>
      </c>
      <c r="C3" s="124"/>
      <c r="D3" s="125"/>
    </row>
    <row r="4" spans="2:4" ht="15" customHeight="1">
      <c r="B4" s="126"/>
      <c r="C4" s="127"/>
      <c r="D4" s="128"/>
    </row>
    <row r="5" spans="2:4" ht="21.75" customHeight="1">
      <c r="B5" s="80" t="s">
        <v>61</v>
      </c>
      <c r="C5" s="80" t="s">
        <v>82</v>
      </c>
      <c r="D5" s="81" t="s">
        <v>62</v>
      </c>
    </row>
    <row r="6" spans="2:4" ht="45">
      <c r="B6" s="75" t="s">
        <v>23</v>
      </c>
      <c r="C6" s="76" t="s">
        <v>83</v>
      </c>
      <c r="D6" s="77">
        <v>7500000</v>
      </c>
    </row>
    <row r="7" spans="2:4" ht="47.25" customHeight="1">
      <c r="B7" s="75" t="s">
        <v>24</v>
      </c>
      <c r="C7" s="76" t="s">
        <v>84</v>
      </c>
      <c r="D7" s="77">
        <v>7500000</v>
      </c>
    </row>
    <row r="8" spans="2:4" ht="28.5" customHeight="1">
      <c r="B8" s="78" t="s">
        <v>63</v>
      </c>
      <c r="C8" s="76" t="s">
        <v>85</v>
      </c>
      <c r="D8" s="77">
        <v>1000000</v>
      </c>
    </row>
    <row r="9" spans="2:4" ht="45">
      <c r="B9" s="78" t="s">
        <v>56</v>
      </c>
      <c r="C9" s="79" t="s">
        <v>86</v>
      </c>
      <c r="D9" s="77">
        <v>1000000</v>
      </c>
    </row>
    <row r="10" spans="2:4" ht="30">
      <c r="B10" s="78" t="s">
        <v>26</v>
      </c>
      <c r="C10" s="79" t="s">
        <v>87</v>
      </c>
      <c r="D10" s="77">
        <v>1000000</v>
      </c>
    </row>
    <row r="11" spans="2:4" ht="16.5" customHeight="1">
      <c r="B11" s="78" t="s">
        <v>25</v>
      </c>
      <c r="C11" s="79" t="s">
        <v>88</v>
      </c>
      <c r="D11" s="77">
        <v>1000000</v>
      </c>
    </row>
    <row r="12" spans="2:4" ht="20.25" customHeight="1">
      <c r="B12" s="78" t="s">
        <v>28</v>
      </c>
      <c r="C12" s="79" t="s">
        <v>89</v>
      </c>
      <c r="D12" s="77">
        <v>1000000</v>
      </c>
    </row>
    <row r="13" spans="2:4" ht="33" customHeight="1">
      <c r="B13" s="82" t="s">
        <v>64</v>
      </c>
      <c r="C13" s="82"/>
      <c r="D13" s="83">
        <f>SUM(D6:D12)</f>
        <v>20000000</v>
      </c>
    </row>
  </sheetData>
  <mergeCells count="1">
    <mergeCell ref="B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37AD-B27E-4067-8F23-DB3ABFF0CA39}">
  <dimension ref="B3:E10"/>
  <sheetViews>
    <sheetView workbookViewId="0">
      <selection activeCell="E14" sqref="E14"/>
    </sheetView>
  </sheetViews>
  <sheetFormatPr baseColWidth="10" defaultRowHeight="15"/>
  <cols>
    <col min="2" max="2" width="19" customWidth="1"/>
    <col min="3" max="4" width="37.7109375" customWidth="1"/>
    <col min="5" max="5" width="19.5703125" customWidth="1"/>
  </cols>
  <sheetData>
    <row r="3" spans="2:5" ht="23.25" customHeight="1">
      <c r="B3" s="63" t="s">
        <v>61</v>
      </c>
      <c r="C3" s="63" t="s">
        <v>66</v>
      </c>
      <c r="D3" s="63" t="s">
        <v>77</v>
      </c>
      <c r="E3" s="63" t="s">
        <v>67</v>
      </c>
    </row>
    <row r="4" spans="2:5" ht="66.75" customHeight="1">
      <c r="B4" s="64" t="s">
        <v>1</v>
      </c>
      <c r="C4" s="65" t="s">
        <v>74</v>
      </c>
      <c r="D4" s="65" t="s">
        <v>81</v>
      </c>
      <c r="E4" s="66">
        <v>20000000</v>
      </c>
    </row>
    <row r="5" spans="2:5" ht="73.5" customHeight="1">
      <c r="B5" s="67" t="s">
        <v>27</v>
      </c>
      <c r="C5" s="68" t="s">
        <v>68</v>
      </c>
      <c r="D5" s="69" t="s">
        <v>80</v>
      </c>
      <c r="E5" s="70">
        <v>4000000</v>
      </c>
    </row>
    <row r="6" spans="2:5" ht="34.5" customHeight="1">
      <c r="B6" s="67" t="s">
        <v>56</v>
      </c>
      <c r="C6" s="68" t="s">
        <v>69</v>
      </c>
      <c r="D6" s="71" t="s">
        <v>79</v>
      </c>
      <c r="E6" s="70">
        <v>4000000</v>
      </c>
    </row>
    <row r="7" spans="2:5" ht="29.25" customHeight="1">
      <c r="B7" s="67" t="s">
        <v>57</v>
      </c>
      <c r="C7" s="72" t="s">
        <v>70</v>
      </c>
      <c r="D7" s="72" t="s">
        <v>78</v>
      </c>
      <c r="E7" s="70">
        <v>4000000</v>
      </c>
    </row>
    <row r="8" spans="2:5" ht="31.5" customHeight="1">
      <c r="B8" s="67" t="s">
        <v>25</v>
      </c>
      <c r="C8" s="68" t="s">
        <v>71</v>
      </c>
      <c r="D8" s="68" t="s">
        <v>76</v>
      </c>
      <c r="E8" s="70">
        <v>4000000</v>
      </c>
    </row>
    <row r="9" spans="2:5" ht="28.5" customHeight="1">
      <c r="B9" s="67" t="s">
        <v>28</v>
      </c>
      <c r="C9" s="68" t="s">
        <v>72</v>
      </c>
      <c r="D9" s="68" t="s">
        <v>75</v>
      </c>
      <c r="E9" s="70">
        <v>4000000</v>
      </c>
    </row>
    <row r="10" spans="2:5" ht="20.25" customHeight="1">
      <c r="B10" s="129" t="s">
        <v>73</v>
      </c>
      <c r="C10" s="129"/>
      <c r="D10" s="73"/>
      <c r="E10" s="74">
        <f>SUM(E5:E9)</f>
        <v>20000000</v>
      </c>
    </row>
  </sheetData>
  <mergeCells count="1"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PMI</vt:lpstr>
      <vt:lpstr>AGL COMUNAL</vt:lpstr>
      <vt:lpstr>AGL SALUDABLEMENTE</vt:lpstr>
      <vt:lpstr>AGL- 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Berta Fernandez</dc:creator>
  <cp:lastModifiedBy>Minsal</cp:lastModifiedBy>
  <cp:lastPrinted>2025-01-06T19:25:34Z</cp:lastPrinted>
  <dcterms:created xsi:type="dcterms:W3CDTF">2024-04-10T18:34:58Z</dcterms:created>
  <dcterms:modified xsi:type="dcterms:W3CDTF">2025-01-06T19:29:05Z</dcterms:modified>
</cp:coreProperties>
</file>